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620" windowHeight="12660" activeTab="1"/>
  </bookViews>
  <sheets>
    <sheet name="Общий список" sheetId="1" r:id="rId1"/>
    <sheet name="Поток 1" sheetId="2" r:id="rId2"/>
    <sheet name="Поток 2" sheetId="3" r:id="rId3"/>
    <sheet name="По руководителям" sheetId="4" r:id="rId4"/>
  </sheets>
  <calcPr calcId="125725"/>
</workbook>
</file>

<file path=xl/calcChain.xml><?xml version="1.0" encoding="utf-8"?>
<calcChain xmlns="http://schemas.openxmlformats.org/spreadsheetml/2006/main">
  <c r="D24" i="2"/>
  <c r="D23"/>
  <c r="D22"/>
  <c r="C38" i="1"/>
  <c r="C7" i="2"/>
  <c r="B7"/>
  <c r="C36" i="1"/>
  <c r="C37"/>
  <c r="C20" i="3"/>
  <c r="C19"/>
  <c r="C18"/>
  <c r="C17"/>
  <c r="C16"/>
  <c r="C15"/>
  <c r="C14"/>
  <c r="C13"/>
  <c r="C12"/>
  <c r="C11"/>
  <c r="C10"/>
  <c r="C9"/>
  <c r="C8"/>
  <c r="C7"/>
  <c r="C6"/>
  <c r="C5"/>
  <c r="B20"/>
  <c r="B19"/>
  <c r="B18"/>
  <c r="B17"/>
  <c r="B16"/>
  <c r="B15"/>
  <c r="B14"/>
  <c r="B13"/>
  <c r="B12"/>
  <c r="B11"/>
  <c r="B10"/>
  <c r="B9"/>
  <c r="B8"/>
  <c r="B7"/>
  <c r="B6"/>
  <c r="B5"/>
  <c r="C19" i="2"/>
  <c r="C18"/>
  <c r="C17"/>
  <c r="C16"/>
  <c r="C15"/>
  <c r="C14"/>
  <c r="C13"/>
  <c r="C12"/>
  <c r="C11"/>
  <c r="C10"/>
  <c r="C9"/>
  <c r="C8"/>
  <c r="C6"/>
  <c r="C5"/>
  <c r="B19"/>
  <c r="B18"/>
  <c r="B17"/>
  <c r="B16"/>
  <c r="B15"/>
  <c r="B14"/>
  <c r="B13"/>
  <c r="B12"/>
  <c r="B11"/>
  <c r="B10"/>
  <c r="B9"/>
  <c r="B8"/>
  <c r="B6"/>
  <c r="B5"/>
  <c r="G9" i="4"/>
  <c r="G2" s="1"/>
  <c r="F9"/>
  <c r="G8"/>
  <c r="F8"/>
  <c r="G7"/>
  <c r="F7"/>
  <c r="G6"/>
  <c r="F6"/>
  <c r="G5"/>
  <c r="F5"/>
  <c r="G4"/>
  <c r="F4"/>
  <c r="G3"/>
  <c r="F3"/>
  <c r="C33"/>
  <c r="C29"/>
  <c r="B35"/>
  <c r="B34"/>
  <c r="C35"/>
  <c r="C34"/>
  <c r="C31"/>
  <c r="B31"/>
  <c r="C30"/>
  <c r="C27"/>
  <c r="C23" s="1"/>
  <c r="C26"/>
  <c r="C25"/>
  <c r="C24"/>
  <c r="C21"/>
  <c r="C20"/>
  <c r="C19"/>
  <c r="C18"/>
  <c r="C15" s="1"/>
  <c r="C17"/>
  <c r="C16"/>
  <c r="C13"/>
  <c r="C12"/>
  <c r="C11"/>
  <c r="C10"/>
  <c r="C9"/>
  <c r="C8"/>
  <c r="C7"/>
  <c r="C6"/>
  <c r="C5"/>
  <c r="C4"/>
  <c r="C3"/>
  <c r="B30"/>
  <c r="B27"/>
  <c r="B26"/>
  <c r="B25"/>
  <c r="B24"/>
  <c r="B13"/>
  <c r="B12"/>
  <c r="B11"/>
  <c r="B10"/>
  <c r="B9"/>
  <c r="B21"/>
  <c r="B20"/>
  <c r="B19"/>
  <c r="B18"/>
  <c r="B17"/>
  <c r="B16"/>
  <c r="B8"/>
  <c r="B7"/>
  <c r="B6"/>
  <c r="B5"/>
  <c r="B4"/>
  <c r="B3"/>
  <c r="C35" i="1"/>
  <c r="D25" i="2" l="1"/>
  <c r="C2" i="4"/>
</calcChain>
</file>

<file path=xl/sharedStrings.xml><?xml version="1.0" encoding="utf-8"?>
<sst xmlns="http://schemas.openxmlformats.org/spreadsheetml/2006/main" count="159" uniqueCount="105">
  <si>
    <t>№</t>
  </si>
  <si>
    <t xml:space="preserve">Группа </t>
  </si>
  <si>
    <t>Студент</t>
  </si>
  <si>
    <t xml:space="preserve"> Руководитель</t>
  </si>
  <si>
    <t>Тема</t>
  </si>
  <si>
    <t>ПМ-43</t>
  </si>
  <si>
    <t>Голубева Маргарита Олеговна</t>
  </si>
  <si>
    <t>Персова МаринаГеннадьевна</t>
  </si>
  <si>
    <t>Разработка и реализация программы расчета трехмерного электромагнитного поля с использованием векторных тетраэдральных конечных элементов</t>
  </si>
  <si>
    <t xml:space="preserve">ПМ-43 </t>
  </si>
  <si>
    <t>Задорожный Александр Геннадьевич</t>
  </si>
  <si>
    <t>Визуализация движения планет Солнечной системы</t>
  </si>
  <si>
    <t>Дробинина Татьяна Михайловна</t>
  </si>
  <si>
    <t>Персова Марина Геннадьевна</t>
  </si>
  <si>
    <t>Разработка и реализация фрагментов постпроцессора для визуализации конечноэлементных сеток и конечноэлементного расчета температурного поля в обтекателях конусообразной формы</t>
  </si>
  <si>
    <t>Дубков Вадим Вадимович</t>
  </si>
  <si>
    <t>Тракимус Юрий Викторович</t>
  </si>
  <si>
    <t>Ильина Елена Владимировна</t>
  </si>
  <si>
    <t>Вагин Денис Владимирович</t>
  </si>
  <si>
    <t>Проектирование и разработка веб-системы учета выпускников</t>
  </si>
  <si>
    <t xml:space="preserve">Иост Алексей Викторович </t>
  </si>
  <si>
    <t>Ступаков Илья Михайлович</t>
  </si>
  <si>
    <t>Визуализация конечноэлементных сеток и решений с использованием технологии Vulkan</t>
  </si>
  <si>
    <t>Казанцева Мария Андреевна</t>
  </si>
  <si>
    <t>Проектирование и разработка веб-системы для определения вербальной беглости и гибкости пользователя</t>
  </si>
  <si>
    <t>Копейкина Зинаида Викторовна</t>
  </si>
  <si>
    <t>Конечноэлементное моделирование нестационарных электромагнитных полей с учетом токов проводимости и токов смещения</t>
  </si>
  <si>
    <t>Матвеева Анастасия Сергеевна</t>
  </si>
  <si>
    <t>Проектирование и разработка веб-системы для определения характеристик распределенного внимания пользователя</t>
  </si>
  <si>
    <t>Меркель Владимир Андреевич</t>
  </si>
  <si>
    <t>Разработка и анализ алгоритмов отрисовки трехмерных объектов с учетом освещения</t>
  </si>
  <si>
    <t>Мошкина Алена Дмитриевна</t>
  </si>
  <si>
    <t>Маркова Валентина Петровна</t>
  </si>
  <si>
    <t>Разработка программной системы для реализации пользовательских интерфейсов вычислительных приложений, работающих на высокопроизводительных вычислительных системах</t>
  </si>
  <si>
    <t>Нестёркина Анастасия Алексеевна</t>
  </si>
  <si>
    <t>Разработка библиотеки для реализации реагирования MPI-программ на изменения в доступности вычислительных ресурсов</t>
  </si>
  <si>
    <t>Новоселов Андрей Андреевич</t>
  </si>
  <si>
    <t>Полтораков Владислав Алексеевич</t>
  </si>
  <si>
    <t xml:space="preserve">Сумбаев Иван Алексеевич </t>
  </si>
  <si>
    <t>Разработка клиентской части интерактивного интернет-магазина средствами фреймфорка Bootstrap и Android API</t>
  </si>
  <si>
    <t>Шаманская Дарья Валерьевна</t>
  </si>
  <si>
    <t>Разработка сайта stud.nstu.ru на платформе 1С-Битрикс</t>
  </si>
  <si>
    <t xml:space="preserve">Щанкина Лиана Юрьевна </t>
  </si>
  <si>
    <t>Визуализация конечноэлементных сеток и решений на основе технологии WebGL</t>
  </si>
  <si>
    <t xml:space="preserve">ПМ-44 </t>
  </si>
  <si>
    <t>Алтынбекова Гулайым Жанатовна</t>
  </si>
  <si>
    <t>Соловейчик Юрий Григорьевич</t>
  </si>
  <si>
    <t>Разработка и реализация программы для решения обратной задачи гравиразведки</t>
  </si>
  <si>
    <t>Бренев Андрей Игоревич</t>
  </si>
  <si>
    <t>Разработка и реализация программы построения трехмерной конечноэлементной сетки для решения задач геоэлектрики в областях с техногенными объектами цилиндрической формы</t>
  </si>
  <si>
    <t>Голубев Александр Викторович</t>
  </si>
  <si>
    <t>Разработка фрагментов системы удаленного проведения расчетов геоэлектромагнитных полей под управлением web-интерфейса</t>
  </si>
  <si>
    <t>Гончаренко Алексей Андреевич</t>
  </si>
  <si>
    <t>Разработка технологии переноса корпоративных Windows-приложений на платформу CUBA</t>
  </si>
  <si>
    <t>Гумалевский Роман Викторович</t>
  </si>
  <si>
    <t>Разработка и реализация фрагментов программы расчета начального поля для решения задач геоэлектрики в областях с техногенными объектами</t>
  </si>
  <si>
    <t>Гутов Сергей Сергеевич</t>
  </si>
  <si>
    <t>Тракимус Юрий ВикторовичВ</t>
  </si>
  <si>
    <t>Эффективное использование инструментальных средств Bootstrap для разработки веб-приложений</t>
  </si>
  <si>
    <t>Зарочинцева Мария Григорьевна</t>
  </si>
  <si>
    <t>Проектирование и разработка сайта для приюта домашних животных</t>
  </si>
  <si>
    <t>Карасенко Иван Игоревич</t>
  </si>
  <si>
    <t>Разработка и реализация фрагментов программы расчета нестационарного электромагнитного поля для решения задач геоэлектрики в областях с техногенными объектами</t>
  </si>
  <si>
    <t>Карпунькин Максим Андреевич</t>
  </si>
  <si>
    <t>Визуализация численного решения с помощью воксельных технологий</t>
  </si>
  <si>
    <t>Корж Евгений Александрович</t>
  </si>
  <si>
    <t>Разработка и реализация фрагментов программного обеспечения для решения прямой и обратной задачи электромагнитного каротажа</t>
  </si>
  <si>
    <t>Маслова Екатерина Юрьевна</t>
  </si>
  <si>
    <t>Проектирование и разработка веб-системы для определения индивидуальной конструктивной гибкости пользователя</t>
  </si>
  <si>
    <t>Овчинникова Анастасия Сергеевна</t>
  </si>
  <si>
    <t>Разработка и реализация фрагментов программы расчета нестационарного электромагнитного поля при решении задач аэроэлектроразведки</t>
  </si>
  <si>
    <t>Позднякова Ольга Валерьевна</t>
  </si>
  <si>
    <t>Разработка фрагментов web-интерфейса для программной системы 3D-моделирования геоэлектромагнитных полей</t>
  </si>
  <si>
    <t>Потетюева Елизавета Борисовна</t>
  </si>
  <si>
    <t>Проектирование и разработка сайта танцевальной школы</t>
  </si>
  <si>
    <t>Сивенкова Анастасия Павловна</t>
  </si>
  <si>
    <t>Разработка и реализация алгоритма построения одномерной среды для расчета нормального поля при решении задач аэроэлектроразведки</t>
  </si>
  <si>
    <t>Реализация серверной части интерактивного интернет-магазина с использованием фреймворка Symfony и Telegram API</t>
  </si>
  <si>
    <t>Моделирование движения частиц при имитации детонации с использованием воксельной графики</t>
  </si>
  <si>
    <t>Динамическая генерация элементов ландшафта с использованием тесселяции в геометрическом шейдере</t>
  </si>
  <si>
    <t>Дата защиты:</t>
  </si>
  <si>
    <t>Председатель комиссии:</t>
  </si>
  <si>
    <t>Могилатов В.С</t>
  </si>
  <si>
    <t>Городилов Л.В</t>
  </si>
  <si>
    <t>21 июня</t>
  </si>
  <si>
    <t>27 июня</t>
  </si>
  <si>
    <t>Поток</t>
  </si>
  <si>
    <t>Поток 1 =</t>
  </si>
  <si>
    <t>Нераспред =</t>
  </si>
  <si>
    <t>Поток 2 =</t>
  </si>
  <si>
    <t xml:space="preserve">Персова/Соловейчик </t>
  </si>
  <si>
    <t>Задорожный</t>
  </si>
  <si>
    <t>Тракимус</t>
  </si>
  <si>
    <t>Ступаков</t>
  </si>
  <si>
    <t>Маркова</t>
  </si>
  <si>
    <t>Вагин</t>
  </si>
  <si>
    <t>Отчисл =</t>
  </si>
  <si>
    <t>х</t>
  </si>
  <si>
    <t>Дерябин Виктор Дмитриевич</t>
  </si>
  <si>
    <t>x</t>
  </si>
  <si>
    <t>Заседание</t>
  </si>
  <si>
    <t>Всего:</t>
  </si>
  <si>
    <t>Заседание 1</t>
  </si>
  <si>
    <t>Заседание 2</t>
  </si>
  <si>
    <t>Нераспределено: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</si>
</sst>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16" fillId="0" borderId="26" xfId="0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6" fillId="2" borderId="13" xfId="6" applyBorder="1" applyAlignment="1">
      <alignment horizontal="center" vertical="center"/>
    </xf>
    <xf numFmtId="0" fontId="6" fillId="2" borderId="13" xfId="6" applyBorder="1" applyAlignment="1">
      <alignment horizontal="left" vertical="center" indent="1"/>
    </xf>
    <xf numFmtId="0" fontId="7" fillId="3" borderId="13" xfId="7" applyBorder="1" applyAlignment="1">
      <alignment horizontal="center" vertical="center"/>
    </xf>
    <xf numFmtId="0" fontId="7" fillId="3" borderId="13" xfId="7" applyBorder="1" applyAlignment="1">
      <alignment horizontal="left" vertical="center" indent="1"/>
    </xf>
    <xf numFmtId="0" fontId="8" fillId="4" borderId="13" xfId="8" applyBorder="1" applyAlignment="1">
      <alignment horizontal="center" vertical="center"/>
    </xf>
    <xf numFmtId="0" fontId="8" fillId="4" borderId="13" xfId="8" applyBorder="1" applyAlignment="1">
      <alignment horizontal="right" vertical="center" indent="1"/>
    </xf>
    <xf numFmtId="0" fontId="8" fillId="4" borderId="13" xfId="8" applyBorder="1" applyAlignment="1">
      <alignment horizontal="left" vertical="center" indent="1"/>
    </xf>
    <xf numFmtId="0" fontId="8" fillId="4" borderId="11" xfId="8" applyBorder="1" applyAlignment="1">
      <alignment horizontal="center" vertical="center"/>
    </xf>
    <xf numFmtId="0" fontId="8" fillId="4" borderId="11" xfId="8" applyBorder="1" applyAlignment="1">
      <alignment horizontal="right" vertical="center" indent="1"/>
    </xf>
    <xf numFmtId="0" fontId="8" fillId="4" borderId="11" xfId="8" applyBorder="1" applyAlignment="1">
      <alignment horizontal="left" vertical="center" indent="1"/>
    </xf>
    <xf numFmtId="0" fontId="6" fillId="2" borderId="15" xfId="6" applyBorder="1" applyAlignment="1">
      <alignment horizontal="center" vertical="center"/>
    </xf>
    <xf numFmtId="0" fontId="6" fillId="2" borderId="15" xfId="6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left" vertical="center" indent="1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7" fillId="3" borderId="14" xfId="7" applyBorder="1" applyAlignment="1">
      <alignment vertical="center"/>
    </xf>
    <xf numFmtId="0" fontId="0" fillId="0" borderId="0" xfId="0" applyAlignment="1">
      <alignment horizontal="righ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workbookViewId="0"/>
  </sheetViews>
  <sheetFormatPr defaultRowHeight="15"/>
  <cols>
    <col min="1" max="1" width="4.28515625" style="2" customWidth="1"/>
    <col min="2" max="2" width="8.85546875" style="2" customWidth="1"/>
    <col min="3" max="3" width="6.42578125" style="2" bestFit="1" customWidth="1"/>
    <col min="4" max="4" width="35.28515625" style="1" bestFit="1" customWidth="1"/>
    <col min="5" max="5" width="37.28515625" style="1" bestFit="1" customWidth="1"/>
    <col min="6" max="6" width="183.140625" style="1" bestFit="1" customWidth="1"/>
    <col min="7" max="16384" width="9.140625" style="1"/>
  </cols>
  <sheetData>
    <row r="1" spans="1:6" s="2" customFormat="1" ht="16.5" thickTop="1" thickBot="1">
      <c r="A1" s="4" t="s">
        <v>0</v>
      </c>
      <c r="B1" s="4" t="s">
        <v>1</v>
      </c>
      <c r="C1" s="4" t="s">
        <v>86</v>
      </c>
      <c r="D1" s="4" t="s">
        <v>2</v>
      </c>
      <c r="E1" s="4" t="s">
        <v>3</v>
      </c>
      <c r="F1" s="4" t="s">
        <v>4</v>
      </c>
    </row>
    <row r="2" spans="1:6" s="5" customFormat="1" ht="15.75" thickTop="1">
      <c r="A2" s="23">
        <v>1</v>
      </c>
      <c r="B2" s="23" t="s">
        <v>5</v>
      </c>
      <c r="C2" s="24">
        <v>2</v>
      </c>
      <c r="D2" s="25" t="s">
        <v>6</v>
      </c>
      <c r="E2" s="25" t="s">
        <v>7</v>
      </c>
      <c r="F2" s="25" t="s">
        <v>8</v>
      </c>
    </row>
    <row r="3" spans="1:6" s="6" customFormat="1">
      <c r="A3" s="16">
        <v>2</v>
      </c>
      <c r="B3" s="16" t="s">
        <v>9</v>
      </c>
      <c r="C3" s="17">
        <v>1</v>
      </c>
      <c r="D3" s="17" t="s">
        <v>98</v>
      </c>
      <c r="E3" s="17" t="s">
        <v>10</v>
      </c>
      <c r="F3" s="17" t="s">
        <v>11</v>
      </c>
    </row>
    <row r="4" spans="1:6" s="6" customFormat="1">
      <c r="A4" s="16">
        <v>3</v>
      </c>
      <c r="B4" s="16" t="s">
        <v>9</v>
      </c>
      <c r="C4" s="17">
        <v>1</v>
      </c>
      <c r="D4" s="17" t="s">
        <v>12</v>
      </c>
      <c r="E4" s="17" t="s">
        <v>13</v>
      </c>
      <c r="F4" s="17" t="s">
        <v>14</v>
      </c>
    </row>
    <row r="5" spans="1:6" s="6" customFormat="1">
      <c r="A5" s="20">
        <v>4</v>
      </c>
      <c r="B5" s="20" t="s">
        <v>9</v>
      </c>
      <c r="C5" s="21">
        <v>2</v>
      </c>
      <c r="D5" s="22" t="s">
        <v>15</v>
      </c>
      <c r="E5" s="22" t="s">
        <v>16</v>
      </c>
      <c r="F5" s="22" t="s">
        <v>77</v>
      </c>
    </row>
    <row r="6" spans="1:6" s="6" customFormat="1">
      <c r="A6" s="16">
        <v>5</v>
      </c>
      <c r="B6" s="16" t="s">
        <v>9</v>
      </c>
      <c r="C6" s="17">
        <v>1</v>
      </c>
      <c r="D6" s="17" t="s">
        <v>17</v>
      </c>
      <c r="E6" s="17" t="s">
        <v>18</v>
      </c>
      <c r="F6" s="17" t="s">
        <v>19</v>
      </c>
    </row>
    <row r="7" spans="1:6" s="6" customFormat="1">
      <c r="A7" s="20">
        <v>6</v>
      </c>
      <c r="B7" s="20" t="s">
        <v>9</v>
      </c>
      <c r="C7" s="21">
        <v>2</v>
      </c>
      <c r="D7" s="22" t="s">
        <v>20</v>
      </c>
      <c r="E7" s="22" t="s">
        <v>21</v>
      </c>
      <c r="F7" s="22" t="s">
        <v>22</v>
      </c>
    </row>
    <row r="8" spans="1:6" s="6" customFormat="1">
      <c r="A8" s="16">
        <v>7</v>
      </c>
      <c r="B8" s="16" t="s">
        <v>9</v>
      </c>
      <c r="C8" s="17">
        <v>1</v>
      </c>
      <c r="D8" s="17" t="s">
        <v>23</v>
      </c>
      <c r="E8" s="17" t="s">
        <v>18</v>
      </c>
      <c r="F8" s="17" t="s">
        <v>24</v>
      </c>
    </row>
    <row r="9" spans="1:6" s="6" customFormat="1">
      <c r="A9" s="20">
        <v>8</v>
      </c>
      <c r="B9" s="20" t="s">
        <v>9</v>
      </c>
      <c r="C9" s="21">
        <v>2</v>
      </c>
      <c r="D9" s="22" t="s">
        <v>25</v>
      </c>
      <c r="E9" s="22" t="s">
        <v>10</v>
      </c>
      <c r="F9" s="22" t="s">
        <v>26</v>
      </c>
    </row>
    <row r="10" spans="1:6" s="6" customFormat="1">
      <c r="A10" s="16">
        <v>9</v>
      </c>
      <c r="B10" s="16" t="s">
        <v>9</v>
      </c>
      <c r="C10" s="17">
        <v>1</v>
      </c>
      <c r="D10" s="17" t="s">
        <v>27</v>
      </c>
      <c r="E10" s="17" t="s">
        <v>18</v>
      </c>
      <c r="F10" s="17" t="s">
        <v>28</v>
      </c>
    </row>
    <row r="11" spans="1:6" s="6" customFormat="1">
      <c r="A11" s="16">
        <v>10</v>
      </c>
      <c r="B11" s="16" t="s">
        <v>9</v>
      </c>
      <c r="C11" s="17">
        <v>1</v>
      </c>
      <c r="D11" s="17" t="s">
        <v>29</v>
      </c>
      <c r="E11" s="17" t="s">
        <v>10</v>
      </c>
      <c r="F11" s="17" t="s">
        <v>30</v>
      </c>
    </row>
    <row r="12" spans="1:6" s="6" customFormat="1">
      <c r="A12" s="20">
        <v>11</v>
      </c>
      <c r="B12" s="20" t="s">
        <v>9</v>
      </c>
      <c r="C12" s="21">
        <v>2</v>
      </c>
      <c r="D12" s="22" t="s">
        <v>31</v>
      </c>
      <c r="E12" s="22" t="s">
        <v>32</v>
      </c>
      <c r="F12" s="22" t="s">
        <v>33</v>
      </c>
    </row>
    <row r="13" spans="1:6" s="6" customFormat="1">
      <c r="A13" s="20">
        <v>12</v>
      </c>
      <c r="B13" s="20" t="s">
        <v>9</v>
      </c>
      <c r="C13" s="21">
        <v>2</v>
      </c>
      <c r="D13" s="22" t="s">
        <v>34</v>
      </c>
      <c r="E13" s="22" t="s">
        <v>32</v>
      </c>
      <c r="F13" s="22" t="s">
        <v>35</v>
      </c>
    </row>
    <row r="14" spans="1:6" s="6" customFormat="1">
      <c r="A14" s="16">
        <v>13</v>
      </c>
      <c r="B14" s="16" t="s">
        <v>9</v>
      </c>
      <c r="C14" s="17">
        <v>1</v>
      </c>
      <c r="D14" s="17" t="s">
        <v>36</v>
      </c>
      <c r="E14" s="17" t="s">
        <v>10</v>
      </c>
      <c r="F14" s="17" t="s">
        <v>78</v>
      </c>
    </row>
    <row r="15" spans="1:6" s="6" customFormat="1">
      <c r="A15" s="16">
        <v>14</v>
      </c>
      <c r="B15" s="16" t="s">
        <v>9</v>
      </c>
      <c r="C15" s="17">
        <v>1</v>
      </c>
      <c r="D15" s="17" t="s">
        <v>37</v>
      </c>
      <c r="E15" s="17" t="s">
        <v>10</v>
      </c>
      <c r="F15" s="17" t="s">
        <v>79</v>
      </c>
    </row>
    <row r="16" spans="1:6" s="6" customFormat="1">
      <c r="A16" s="20">
        <v>15</v>
      </c>
      <c r="B16" s="20" t="s">
        <v>9</v>
      </c>
      <c r="C16" s="21">
        <v>2</v>
      </c>
      <c r="D16" s="22" t="s">
        <v>38</v>
      </c>
      <c r="E16" s="22" t="s">
        <v>16</v>
      </c>
      <c r="F16" s="22" t="s">
        <v>39</v>
      </c>
    </row>
    <row r="17" spans="1:6" s="6" customFormat="1">
      <c r="A17" s="16">
        <v>16</v>
      </c>
      <c r="B17" s="16" t="s">
        <v>9</v>
      </c>
      <c r="C17" s="17">
        <v>1</v>
      </c>
      <c r="D17" s="17" t="s">
        <v>40</v>
      </c>
      <c r="E17" s="17" t="s">
        <v>18</v>
      </c>
      <c r="F17" s="17" t="s">
        <v>41</v>
      </c>
    </row>
    <row r="18" spans="1:6" s="6" customFormat="1">
      <c r="A18" s="20">
        <v>17</v>
      </c>
      <c r="B18" s="20" t="s">
        <v>9</v>
      </c>
      <c r="C18" s="21">
        <v>2</v>
      </c>
      <c r="D18" s="22" t="s">
        <v>42</v>
      </c>
      <c r="E18" s="22" t="s">
        <v>21</v>
      </c>
      <c r="F18" s="22" t="s">
        <v>43</v>
      </c>
    </row>
    <row r="19" spans="1:6" s="6" customFormat="1">
      <c r="A19" s="20">
        <v>18</v>
      </c>
      <c r="B19" s="20" t="s">
        <v>44</v>
      </c>
      <c r="C19" s="21">
        <v>2</v>
      </c>
      <c r="D19" s="22" t="s">
        <v>45</v>
      </c>
      <c r="E19" s="22" t="s">
        <v>46</v>
      </c>
      <c r="F19" s="22" t="s">
        <v>47</v>
      </c>
    </row>
    <row r="20" spans="1:6" s="6" customFormat="1">
      <c r="A20" s="16">
        <v>19</v>
      </c>
      <c r="B20" s="16" t="s">
        <v>44</v>
      </c>
      <c r="C20" s="17">
        <v>1</v>
      </c>
      <c r="D20" s="17" t="s">
        <v>48</v>
      </c>
      <c r="E20" s="17" t="s">
        <v>13</v>
      </c>
      <c r="F20" s="17" t="s">
        <v>49</v>
      </c>
    </row>
    <row r="21" spans="1:6" s="6" customFormat="1">
      <c r="A21" s="16">
        <v>20</v>
      </c>
      <c r="B21" s="16" t="s">
        <v>44</v>
      </c>
      <c r="C21" s="17">
        <v>1</v>
      </c>
      <c r="D21" s="17" t="s">
        <v>50</v>
      </c>
      <c r="E21" s="17" t="s">
        <v>13</v>
      </c>
      <c r="F21" s="17" t="s">
        <v>51</v>
      </c>
    </row>
    <row r="22" spans="1:6" s="6" customFormat="1">
      <c r="A22" s="16">
        <v>21</v>
      </c>
      <c r="B22" s="16" t="s">
        <v>44</v>
      </c>
      <c r="C22" s="17">
        <v>1</v>
      </c>
      <c r="D22" s="17" t="s">
        <v>52</v>
      </c>
      <c r="E22" s="17" t="s">
        <v>16</v>
      </c>
      <c r="F22" s="17" t="s">
        <v>53</v>
      </c>
    </row>
    <row r="23" spans="1:6" s="6" customFormat="1">
      <c r="A23" s="20">
        <v>22</v>
      </c>
      <c r="B23" s="20" t="s">
        <v>44</v>
      </c>
      <c r="C23" s="21">
        <v>2</v>
      </c>
      <c r="D23" s="22" t="s">
        <v>54</v>
      </c>
      <c r="E23" s="22" t="s">
        <v>46</v>
      </c>
      <c r="F23" s="22" t="s">
        <v>55</v>
      </c>
    </row>
    <row r="24" spans="1:6" s="6" customFormat="1">
      <c r="A24" s="18">
        <v>23</v>
      </c>
      <c r="B24" s="18" t="s">
        <v>44</v>
      </c>
      <c r="C24" s="18" t="s">
        <v>97</v>
      </c>
      <c r="D24" s="19" t="s">
        <v>56</v>
      </c>
      <c r="E24" s="19" t="s">
        <v>57</v>
      </c>
      <c r="F24" s="19" t="s">
        <v>58</v>
      </c>
    </row>
    <row r="25" spans="1:6" s="6" customFormat="1">
      <c r="A25" s="20">
        <v>24</v>
      </c>
      <c r="B25" s="20" t="s">
        <v>44</v>
      </c>
      <c r="C25" s="21">
        <v>2</v>
      </c>
      <c r="D25" s="22" t="s">
        <v>59</v>
      </c>
      <c r="E25" s="22" t="s">
        <v>18</v>
      </c>
      <c r="F25" s="22" t="s">
        <v>60</v>
      </c>
    </row>
    <row r="26" spans="1:6" s="6" customFormat="1">
      <c r="A26" s="20">
        <v>25</v>
      </c>
      <c r="B26" s="20" t="s">
        <v>44</v>
      </c>
      <c r="C26" s="21">
        <v>2</v>
      </c>
      <c r="D26" s="22" t="s">
        <v>61</v>
      </c>
      <c r="E26" s="22" t="s">
        <v>46</v>
      </c>
      <c r="F26" s="22" t="s">
        <v>62</v>
      </c>
    </row>
    <row r="27" spans="1:6" s="40" customFormat="1">
      <c r="A27" s="18">
        <v>26</v>
      </c>
      <c r="B27" s="18" t="s">
        <v>44</v>
      </c>
      <c r="C27" s="18" t="s">
        <v>99</v>
      </c>
      <c r="D27" s="19" t="s">
        <v>63</v>
      </c>
      <c r="E27" s="19" t="s">
        <v>10</v>
      </c>
      <c r="F27" s="19" t="s">
        <v>64</v>
      </c>
    </row>
    <row r="28" spans="1:6" s="6" customFormat="1">
      <c r="A28" s="20">
        <v>27</v>
      </c>
      <c r="B28" s="20" t="s">
        <v>44</v>
      </c>
      <c r="C28" s="21">
        <v>2</v>
      </c>
      <c r="D28" s="22" t="s">
        <v>65</v>
      </c>
      <c r="E28" s="22" t="s">
        <v>46</v>
      </c>
      <c r="F28" s="22" t="s">
        <v>66</v>
      </c>
    </row>
    <row r="29" spans="1:6" s="6" customFormat="1">
      <c r="A29" s="16">
        <v>28</v>
      </c>
      <c r="B29" s="16" t="s">
        <v>44</v>
      </c>
      <c r="C29" s="17">
        <v>1</v>
      </c>
      <c r="D29" s="17" t="s">
        <v>67</v>
      </c>
      <c r="E29" s="17" t="s">
        <v>18</v>
      </c>
      <c r="F29" s="17" t="s">
        <v>68</v>
      </c>
    </row>
    <row r="30" spans="1:6" s="6" customFormat="1">
      <c r="A30" s="20">
        <v>29</v>
      </c>
      <c r="B30" s="20" t="s">
        <v>44</v>
      </c>
      <c r="C30" s="21">
        <v>2</v>
      </c>
      <c r="D30" s="22" t="s">
        <v>69</v>
      </c>
      <c r="E30" s="22" t="s">
        <v>13</v>
      </c>
      <c r="F30" s="22" t="s">
        <v>70</v>
      </c>
    </row>
    <row r="31" spans="1:6" s="6" customFormat="1">
      <c r="A31" s="16">
        <v>30</v>
      </c>
      <c r="B31" s="16" t="s">
        <v>44</v>
      </c>
      <c r="C31" s="17">
        <v>1</v>
      </c>
      <c r="D31" s="17" t="s">
        <v>71</v>
      </c>
      <c r="E31" s="17" t="s">
        <v>13</v>
      </c>
      <c r="F31" s="17" t="s">
        <v>72</v>
      </c>
    </row>
    <row r="32" spans="1:6" s="6" customFormat="1">
      <c r="A32" s="20">
        <v>31</v>
      </c>
      <c r="B32" s="20" t="s">
        <v>44</v>
      </c>
      <c r="C32" s="21">
        <v>2</v>
      </c>
      <c r="D32" s="22" t="s">
        <v>73</v>
      </c>
      <c r="E32" s="22" t="s">
        <v>18</v>
      </c>
      <c r="F32" s="22" t="s">
        <v>74</v>
      </c>
    </row>
    <row r="33" spans="1:6" s="7" customFormat="1" ht="15.75" thickBot="1">
      <c r="A33" s="26">
        <v>32</v>
      </c>
      <c r="B33" s="26" t="s">
        <v>44</v>
      </c>
      <c r="C33" s="27">
        <v>1</v>
      </c>
      <c r="D33" s="27" t="s">
        <v>75</v>
      </c>
      <c r="E33" s="27" t="s">
        <v>13</v>
      </c>
      <c r="F33" s="27" t="s">
        <v>76</v>
      </c>
    </row>
    <row r="34" spans="1:6" ht="16.5" thickTop="1" thickBot="1"/>
    <row r="35" spans="1:6" ht="15.75" thickTop="1">
      <c r="A35" s="34" t="s">
        <v>87</v>
      </c>
      <c r="B35" s="35"/>
      <c r="C35" s="8">
        <f>COUNTIF(C2:C33,1)</f>
        <v>15</v>
      </c>
    </row>
    <row r="36" spans="1:6">
      <c r="A36" s="36" t="s">
        <v>89</v>
      </c>
      <c r="B36" s="37"/>
      <c r="C36" s="9">
        <f>COUNTIF(C2:C33,2)</f>
        <v>15</v>
      </c>
    </row>
    <row r="37" spans="1:6" ht="15.75" thickBot="1">
      <c r="A37" s="38" t="s">
        <v>88</v>
      </c>
      <c r="B37" s="39"/>
      <c r="C37" s="10">
        <f>COUNTIF(C2:C33,"")</f>
        <v>0</v>
      </c>
    </row>
    <row r="38" spans="1:6" ht="16.5" thickTop="1" thickBot="1">
      <c r="A38" s="38" t="s">
        <v>96</v>
      </c>
      <c r="B38" s="39"/>
      <c r="C38" s="10">
        <f xml:space="preserve"> COUNTIF(C2:C33,"х") + COUNTIF(C2:C33,"x")</f>
        <v>2</v>
      </c>
    </row>
    <row r="39" spans="1:6" ht="15.75" thickTop="1"/>
  </sheetData>
  <mergeCells count="4">
    <mergeCell ref="A35:B35"/>
    <mergeCell ref="A36:B36"/>
    <mergeCell ref="A37:B37"/>
    <mergeCell ref="A38:B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5"/>
  <sheetViews>
    <sheetView tabSelected="1" workbookViewId="0">
      <selection activeCell="D25" sqref="D25"/>
    </sheetView>
  </sheetViews>
  <sheetFormatPr defaultRowHeight="15"/>
  <cols>
    <col min="2" max="2" width="34" bestFit="1" customWidth="1"/>
    <col min="3" max="3" width="36" bestFit="1" customWidth="1"/>
    <col min="4" max="4" width="10.5703125" style="2" bestFit="1" customWidth="1"/>
  </cols>
  <sheetData>
    <row r="2" spans="1:4">
      <c r="B2" t="s">
        <v>80</v>
      </c>
      <c r="C2" t="s">
        <v>84</v>
      </c>
      <c r="D2" s="2" t="s">
        <v>100</v>
      </c>
    </row>
    <row r="3" spans="1:4">
      <c r="B3" t="s">
        <v>81</v>
      </c>
      <c r="C3" t="s">
        <v>82</v>
      </c>
    </row>
    <row r="5" spans="1:4">
      <c r="A5">
        <v>1</v>
      </c>
      <c r="B5" t="str">
        <f>'Общий список'!D3</f>
        <v>Дерябин Виктор Дмитриевич</v>
      </c>
      <c r="C5" t="str">
        <f>'Общий список'!E3</f>
        <v>Задорожный Александр Геннадьевич</v>
      </c>
      <c r="D5" s="2">
        <v>1</v>
      </c>
    </row>
    <row r="6" spans="1:4">
      <c r="A6">
        <v>2</v>
      </c>
      <c r="B6" t="str">
        <f>'Общий список'!D4</f>
        <v>Дробинина Татьяна Михайловна</v>
      </c>
      <c r="C6" t="str">
        <f>'Общий список'!E4</f>
        <v>Персова Марина Геннадьевна</v>
      </c>
      <c r="D6" s="2">
        <v>1</v>
      </c>
    </row>
    <row r="7" spans="1:4">
      <c r="A7">
        <v>3</v>
      </c>
      <c r="B7" t="str">
        <f>'Общий список'!D6</f>
        <v>Ильина Елена Владимировна</v>
      </c>
      <c r="C7" t="str">
        <f>'Общий список'!E6</f>
        <v>Вагин Денис Владимирович</v>
      </c>
      <c r="D7" s="2">
        <v>1</v>
      </c>
    </row>
    <row r="8" spans="1:4">
      <c r="A8">
        <v>4</v>
      </c>
      <c r="B8" t="str">
        <f>'Общий список'!D8</f>
        <v>Казанцева Мария Андреевна</v>
      </c>
      <c r="C8" t="str">
        <f>'Общий список'!E8</f>
        <v>Вагин Денис Владимирович</v>
      </c>
      <c r="D8" s="2">
        <v>1</v>
      </c>
    </row>
    <row r="9" spans="1:4">
      <c r="A9">
        <v>5</v>
      </c>
      <c r="B9" t="str">
        <f>'Общий список'!D10</f>
        <v>Матвеева Анастасия Сергеевна</v>
      </c>
      <c r="C9" t="str">
        <f>'Общий список'!E10</f>
        <v>Вагин Денис Владимирович</v>
      </c>
      <c r="D9" s="2">
        <v>1</v>
      </c>
    </row>
    <row r="10" spans="1:4">
      <c r="A10">
        <v>6</v>
      </c>
      <c r="B10" t="str">
        <f>'Общий список'!D11</f>
        <v>Меркель Владимир Андреевич</v>
      </c>
      <c r="C10" t="str">
        <f>'Общий список'!E11</f>
        <v>Задорожный Александр Геннадьевич</v>
      </c>
      <c r="D10" s="2">
        <v>1</v>
      </c>
    </row>
    <row r="11" spans="1:4">
      <c r="A11">
        <v>7</v>
      </c>
      <c r="B11" t="str">
        <f>'Общий список'!D14</f>
        <v>Новоселов Андрей Андреевич</v>
      </c>
      <c r="C11" t="str">
        <f>'Общий список'!E14</f>
        <v>Задорожный Александр Геннадьевич</v>
      </c>
      <c r="D11" s="2">
        <v>2</v>
      </c>
    </row>
    <row r="12" spans="1:4">
      <c r="A12">
        <v>8</v>
      </c>
      <c r="B12" t="str">
        <f>'Общий список'!D15</f>
        <v>Полтораков Владислав Алексеевич</v>
      </c>
      <c r="C12" t="str">
        <f>'Общий список'!E15</f>
        <v>Задорожный Александр Геннадьевич</v>
      </c>
      <c r="D12" s="2">
        <v>2</v>
      </c>
    </row>
    <row r="13" spans="1:4">
      <c r="A13">
        <v>9</v>
      </c>
      <c r="B13" t="str">
        <f>'Общий список'!D17</f>
        <v>Шаманская Дарья Валерьевна</v>
      </c>
      <c r="C13" t="str">
        <f>'Общий список'!E17</f>
        <v>Вагин Денис Владимирович</v>
      </c>
      <c r="D13" s="2">
        <v>2</v>
      </c>
    </row>
    <row r="14" spans="1:4">
      <c r="A14">
        <v>10</v>
      </c>
      <c r="B14" t="str">
        <f>'Общий список'!D20</f>
        <v>Бренев Андрей Игоревич</v>
      </c>
      <c r="C14" t="str">
        <f>'Общий список'!E20</f>
        <v>Персова Марина Геннадьевна</v>
      </c>
      <c r="D14" s="2">
        <v>1</v>
      </c>
    </row>
    <row r="15" spans="1:4">
      <c r="A15">
        <v>11</v>
      </c>
      <c r="B15" t="str">
        <f>'Общий список'!D21</f>
        <v>Голубев Александр Викторович</v>
      </c>
      <c r="C15" t="str">
        <f>'Общий список'!E21</f>
        <v>Персова Марина Геннадьевна</v>
      </c>
      <c r="D15" s="2">
        <v>2</v>
      </c>
    </row>
    <row r="16" spans="1:4">
      <c r="A16">
        <v>12</v>
      </c>
      <c r="B16" t="str">
        <f>'Общий список'!D22</f>
        <v>Гончаренко Алексей Андреевич</v>
      </c>
      <c r="C16" t="str">
        <f>'Общий список'!E22</f>
        <v>Тракимус Юрий Викторович</v>
      </c>
      <c r="D16" s="2">
        <v>1</v>
      </c>
    </row>
    <row r="17" spans="1:4">
      <c r="A17">
        <v>13</v>
      </c>
      <c r="B17" t="str">
        <f>'Общий список'!D29</f>
        <v>Маслова Екатерина Юрьевна</v>
      </c>
      <c r="C17" t="str">
        <f>'Общий список'!E29</f>
        <v>Вагин Денис Владимирович</v>
      </c>
      <c r="D17" s="2">
        <v>2</v>
      </c>
    </row>
    <row r="18" spans="1:4">
      <c r="A18">
        <v>14</v>
      </c>
      <c r="B18" t="str">
        <f>'Общий список'!D31</f>
        <v>Позднякова Ольга Валерьевна</v>
      </c>
      <c r="C18" t="str">
        <f>'Общий список'!E31</f>
        <v>Персова Марина Геннадьевна</v>
      </c>
      <c r="D18" s="2">
        <v>2</v>
      </c>
    </row>
    <row r="19" spans="1:4">
      <c r="A19">
        <v>15</v>
      </c>
      <c r="B19" t="str">
        <f>'Общий список'!D33</f>
        <v>Сивенкова Анастасия Павловна</v>
      </c>
      <c r="C19" t="str">
        <f>'Общий список'!E33</f>
        <v>Персова Марина Геннадьевна</v>
      </c>
      <c r="D19" s="2">
        <v>2</v>
      </c>
    </row>
    <row r="22" spans="1:4">
      <c r="C22" s="3" t="s">
        <v>101</v>
      </c>
      <c r="D22" s="2">
        <f>A19</f>
        <v>15</v>
      </c>
    </row>
    <row r="23" spans="1:4">
      <c r="C23" s="41" t="s">
        <v>102</v>
      </c>
      <c r="D23" s="2">
        <f xml:space="preserve"> COUNTIF(D5:D19, 1)</f>
        <v>8</v>
      </c>
    </row>
    <row r="24" spans="1:4">
      <c r="C24" s="41" t="s">
        <v>103</v>
      </c>
      <c r="D24" s="2">
        <f xml:space="preserve"> COUNTIF(D5:D19, 2)</f>
        <v>7</v>
      </c>
    </row>
    <row r="25" spans="1:4">
      <c r="C25" s="3" t="s">
        <v>104</v>
      </c>
      <c r="D25" s="2">
        <f xml:space="preserve"> D22 - D23 - D24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C20"/>
  <sheetViews>
    <sheetView workbookViewId="0">
      <selection activeCell="A5" sqref="A5:B20"/>
    </sheetView>
  </sheetViews>
  <sheetFormatPr defaultRowHeight="15"/>
  <cols>
    <col min="2" max="2" width="33.42578125" bestFit="1" customWidth="1"/>
    <col min="3" max="3" width="36" bestFit="1" customWidth="1"/>
  </cols>
  <sheetData>
    <row r="2" spans="1:3">
      <c r="B2" t="s">
        <v>80</v>
      </c>
      <c r="C2" t="s">
        <v>85</v>
      </c>
    </row>
    <row r="3" spans="1:3">
      <c r="B3" t="s">
        <v>81</v>
      </c>
      <c r="C3" t="s">
        <v>83</v>
      </c>
    </row>
    <row r="5" spans="1:3">
      <c r="A5">
        <v>1</v>
      </c>
      <c r="B5" t="str">
        <f>'Общий список'!D2</f>
        <v>Голубева Маргарита Олеговна</v>
      </c>
      <c r="C5" t="str">
        <f>'Общий список'!E2</f>
        <v>Персова МаринаГеннадьевна</v>
      </c>
    </row>
    <row r="6" spans="1:3">
      <c r="A6">
        <v>2</v>
      </c>
      <c r="B6" t="str">
        <f>'Общий список'!D5</f>
        <v>Дубков Вадим Вадимович</v>
      </c>
      <c r="C6" t="str">
        <f>'Общий список'!E5</f>
        <v>Тракимус Юрий Викторович</v>
      </c>
    </row>
    <row r="7" spans="1:3">
      <c r="A7">
        <v>3</v>
      </c>
      <c r="B7" t="str">
        <f>'Общий список'!D7</f>
        <v xml:space="preserve">Иост Алексей Викторович </v>
      </c>
      <c r="C7" t="str">
        <f>'Общий список'!E7</f>
        <v>Ступаков Илья Михайлович</v>
      </c>
    </row>
    <row r="8" spans="1:3">
      <c r="A8">
        <v>4</v>
      </c>
      <c r="B8" t="str">
        <f>'Общий список'!D9</f>
        <v>Копейкина Зинаида Викторовна</v>
      </c>
      <c r="C8" t="str">
        <f>'Общий список'!E9</f>
        <v>Задорожный Александр Геннадьевич</v>
      </c>
    </row>
    <row r="9" spans="1:3">
      <c r="A9">
        <v>5</v>
      </c>
      <c r="B9" t="str">
        <f>'Общий список'!D12</f>
        <v>Мошкина Алена Дмитриевна</v>
      </c>
      <c r="C9" t="str">
        <f>'Общий список'!E12</f>
        <v>Маркова Валентина Петровна</v>
      </c>
    </row>
    <row r="10" spans="1:3">
      <c r="A10">
        <v>6</v>
      </c>
      <c r="B10" t="str">
        <f>'Общий список'!D13</f>
        <v>Нестёркина Анастасия Алексеевна</v>
      </c>
      <c r="C10" t="str">
        <f>'Общий список'!E13</f>
        <v>Маркова Валентина Петровна</v>
      </c>
    </row>
    <row r="11" spans="1:3">
      <c r="A11">
        <v>7</v>
      </c>
      <c r="B11" t="str">
        <f>'Общий список'!D16</f>
        <v xml:space="preserve">Сумбаев Иван Алексеевич </v>
      </c>
      <c r="C11" t="str">
        <f>'Общий список'!E16</f>
        <v>Тракимус Юрий Викторович</v>
      </c>
    </row>
    <row r="12" spans="1:3">
      <c r="A12">
        <v>8</v>
      </c>
      <c r="B12" t="str">
        <f>'Общий список'!D18</f>
        <v xml:space="preserve">Щанкина Лиана Юрьевна </v>
      </c>
      <c r="C12" t="str">
        <f>'Общий список'!E18</f>
        <v>Ступаков Илья Михайлович</v>
      </c>
    </row>
    <row r="13" spans="1:3">
      <c r="A13">
        <v>9</v>
      </c>
      <c r="B13" t="str">
        <f>'Общий список'!D19</f>
        <v>Алтынбекова Гулайым Жанатовна</v>
      </c>
      <c r="C13" t="str">
        <f>'Общий список'!E19</f>
        <v>Соловейчик Юрий Григорьевич</v>
      </c>
    </row>
    <row r="14" spans="1:3">
      <c r="A14">
        <v>10</v>
      </c>
      <c r="B14" t="str">
        <f>'Общий список'!D23</f>
        <v>Гумалевский Роман Викторович</v>
      </c>
      <c r="C14" t="str">
        <f>'Общий список'!E23</f>
        <v>Соловейчик Юрий Григорьевич</v>
      </c>
    </row>
    <row r="15" spans="1:3">
      <c r="A15">
        <v>11</v>
      </c>
      <c r="B15" t="str">
        <f>'Общий список'!D25</f>
        <v>Зарочинцева Мария Григорьевна</v>
      </c>
      <c r="C15" t="str">
        <f>'Общий список'!E25</f>
        <v>Вагин Денис Владимирович</v>
      </c>
    </row>
    <row r="16" spans="1:3">
      <c r="A16">
        <v>12</v>
      </c>
      <c r="B16" t="str">
        <f>'Общий список'!D26</f>
        <v>Карасенко Иван Игоревич</v>
      </c>
      <c r="C16" t="str">
        <f>'Общий список'!E26</f>
        <v>Соловейчик Юрий Григорьевич</v>
      </c>
    </row>
    <row r="17" spans="1:3">
      <c r="A17">
        <v>13</v>
      </c>
      <c r="B17" t="str">
        <f>'Общий список'!D27</f>
        <v>Карпунькин Максим Андреевич</v>
      </c>
      <c r="C17" t="str">
        <f>'Общий список'!E27</f>
        <v>Задорожный Александр Геннадьевич</v>
      </c>
    </row>
    <row r="18" spans="1:3">
      <c r="A18">
        <v>14</v>
      </c>
      <c r="B18" t="str">
        <f>'Общий список'!D28</f>
        <v>Корж Евгений Александрович</v>
      </c>
      <c r="C18" t="str">
        <f>'Общий список'!E28</f>
        <v>Соловейчик Юрий Григорьевич</v>
      </c>
    </row>
    <row r="19" spans="1:3">
      <c r="A19">
        <v>15</v>
      </c>
      <c r="B19" t="str">
        <f>'Общий список'!D30</f>
        <v>Овчинникова Анастасия Сергеевна</v>
      </c>
      <c r="C19" t="str">
        <f>'Общий список'!E30</f>
        <v>Персова Марина Геннадьевна</v>
      </c>
    </row>
    <row r="20" spans="1:3">
      <c r="A20">
        <v>16</v>
      </c>
      <c r="B20" t="str">
        <f>'Общий список'!D32</f>
        <v>Потетюева Елизавета Борисовна</v>
      </c>
      <c r="C20" t="str">
        <f>'Общий список'!E32</f>
        <v>Вагин Денис Владимирович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36"/>
  <sheetViews>
    <sheetView workbookViewId="0"/>
  </sheetViews>
  <sheetFormatPr defaultRowHeight="15"/>
  <cols>
    <col min="1" max="1" width="9.140625" style="2"/>
    <col min="2" max="2" width="38.7109375" style="2" customWidth="1"/>
    <col min="3" max="5" width="9.140625" style="2"/>
    <col min="6" max="6" width="33.140625" style="2" bestFit="1" customWidth="1"/>
    <col min="7" max="16384" width="9.140625" style="2"/>
  </cols>
  <sheetData>
    <row r="1" spans="2:7" ht="15.75" thickBot="1">
      <c r="B1" s="3"/>
    </row>
    <row r="2" spans="2:7" ht="16.5" thickTop="1" thickBot="1">
      <c r="B2" s="14" t="s">
        <v>90</v>
      </c>
      <c r="C2" s="15" t="str">
        <f>CONCATENATE(COUNTIF(C3:C13,"&gt;0"), " из ",  COUNT(C3:C13))</f>
        <v>11 из 11</v>
      </c>
      <c r="F2" s="14" t="s">
        <v>95</v>
      </c>
      <c r="G2" s="15" t="str">
        <f>CONCATENATE(COUNTIF(G3:G13,"&gt;0"), " из ",  COUNT(G3:G13))</f>
        <v>7 из 7</v>
      </c>
    </row>
    <row r="3" spans="2:7" ht="15.75" thickTop="1">
      <c r="B3" s="11" t="str">
        <f>'Общий список'!D2</f>
        <v>Голубева Маргарита Олеговна</v>
      </c>
      <c r="C3" s="8">
        <f>'Общий список'!C2</f>
        <v>2</v>
      </c>
      <c r="F3" s="11" t="str">
        <f>'Общий список'!D6</f>
        <v>Ильина Елена Владимировна</v>
      </c>
      <c r="G3" s="8">
        <f>'Общий список'!C6</f>
        <v>1</v>
      </c>
    </row>
    <row r="4" spans="2:7">
      <c r="B4" s="12" t="str">
        <f>'Общий список'!D4</f>
        <v>Дробинина Татьяна Михайловна</v>
      </c>
      <c r="C4" s="9">
        <f>'Общий список'!C4</f>
        <v>1</v>
      </c>
      <c r="F4" s="12" t="str">
        <f>'Общий список'!D8</f>
        <v>Казанцева Мария Андреевна</v>
      </c>
      <c r="G4" s="9">
        <f>'Общий список'!C8</f>
        <v>1</v>
      </c>
    </row>
    <row r="5" spans="2:7">
      <c r="B5" s="12" t="str">
        <f>'Общий список'!D19</f>
        <v>Алтынбекова Гулайым Жанатовна</v>
      </c>
      <c r="C5" s="9">
        <f>'Общий список'!C19</f>
        <v>2</v>
      </c>
      <c r="F5" s="12" t="str">
        <f>'Общий список'!D10</f>
        <v>Матвеева Анастасия Сергеевна</v>
      </c>
      <c r="G5" s="9">
        <f>'Общий список'!C10</f>
        <v>1</v>
      </c>
    </row>
    <row r="6" spans="2:7">
      <c r="B6" s="12" t="str">
        <f>'Общий список'!D20</f>
        <v>Бренев Андрей Игоревич</v>
      </c>
      <c r="C6" s="9">
        <f>'Общий список'!C20</f>
        <v>1</v>
      </c>
      <c r="F6" s="12" t="str">
        <f>'Общий список'!D17</f>
        <v>Шаманская Дарья Валерьевна</v>
      </c>
      <c r="G6" s="9">
        <f>'Общий список'!C17</f>
        <v>1</v>
      </c>
    </row>
    <row r="7" spans="2:7">
      <c r="B7" s="12" t="str">
        <f>'Общий список'!D21</f>
        <v>Голубев Александр Викторович</v>
      </c>
      <c r="C7" s="9">
        <f>'Общий список'!C21</f>
        <v>1</v>
      </c>
      <c r="F7" s="12" t="str">
        <f>'Общий список'!D25</f>
        <v>Зарочинцева Мария Григорьевна</v>
      </c>
      <c r="G7" s="9">
        <f>'Общий список'!C25</f>
        <v>2</v>
      </c>
    </row>
    <row r="8" spans="2:7">
      <c r="B8" s="12" t="str">
        <f>'Общий список'!D23</f>
        <v>Гумалевский Роман Викторович</v>
      </c>
      <c r="C8" s="9">
        <f>'Общий список'!C23</f>
        <v>2</v>
      </c>
      <c r="F8" s="12" t="str">
        <f>'Общий список'!D29</f>
        <v>Маслова Екатерина Юрьевна</v>
      </c>
      <c r="G8" s="9">
        <f>'Общий список'!C29</f>
        <v>1</v>
      </c>
    </row>
    <row r="9" spans="2:7" ht="15.75" thickBot="1">
      <c r="B9" s="12" t="str">
        <f>'Общий список'!D26</f>
        <v>Карасенко Иван Игоревич</v>
      </c>
      <c r="C9" s="9">
        <f>'Общий список'!C26</f>
        <v>2</v>
      </c>
      <c r="F9" s="28" t="str">
        <f>'Общий список'!D32</f>
        <v>Потетюева Елизавета Борисовна</v>
      </c>
      <c r="G9" s="29">
        <f>'Общий список'!C32</f>
        <v>2</v>
      </c>
    </row>
    <row r="10" spans="2:7" ht="15.75" thickTop="1">
      <c r="B10" s="12" t="str">
        <f>'Общий список'!D28</f>
        <v>Корж Евгений Александрович</v>
      </c>
      <c r="C10" s="9">
        <f>'Общий список'!C28</f>
        <v>2</v>
      </c>
      <c r="F10" s="30"/>
      <c r="G10" s="31"/>
    </row>
    <row r="11" spans="2:7">
      <c r="B11" s="12" t="str">
        <f>'Общий список'!D30</f>
        <v>Овчинникова Анастасия Сергеевна</v>
      </c>
      <c r="C11" s="9">
        <f>'Общий список'!C30</f>
        <v>2</v>
      </c>
      <c r="F11" s="32"/>
      <c r="G11" s="33"/>
    </row>
    <row r="12" spans="2:7">
      <c r="B12" s="12" t="str">
        <f>'Общий список'!D31</f>
        <v>Позднякова Ольга Валерьевна</v>
      </c>
      <c r="C12" s="9">
        <f>'Общий список'!C31</f>
        <v>1</v>
      </c>
      <c r="F12" s="32"/>
      <c r="G12" s="33"/>
    </row>
    <row r="13" spans="2:7" ht="15.75" thickBot="1">
      <c r="B13" s="13" t="str">
        <f>'Общий список'!D33</f>
        <v>Сивенкова Анастасия Павловна</v>
      </c>
      <c r="C13" s="10">
        <f>'Общий список'!C33</f>
        <v>1</v>
      </c>
    </row>
    <row r="14" spans="2:7" ht="16.5" thickTop="1" thickBot="1"/>
    <row r="15" spans="2:7" ht="16.5" thickTop="1" thickBot="1">
      <c r="B15" s="14" t="s">
        <v>91</v>
      </c>
      <c r="C15" s="15" t="str">
        <f>CONCATENATE(COUNTIF(C16:C21, "&gt;0"), " из ", COUNT(C16:C21))</f>
        <v>5 из 5</v>
      </c>
    </row>
    <row r="16" spans="2:7" ht="15.75" thickTop="1">
      <c r="B16" s="11" t="str">
        <f>'Общий список'!D3</f>
        <v>Дерябин Виктор Дмитриевич</v>
      </c>
      <c r="C16" s="8">
        <f>'Общий список'!C3</f>
        <v>1</v>
      </c>
    </row>
    <row r="17" spans="2:3">
      <c r="B17" s="12" t="str">
        <f>'Общий список'!D9</f>
        <v>Копейкина Зинаида Викторовна</v>
      </c>
      <c r="C17" s="9">
        <f>'Общий список'!C9</f>
        <v>2</v>
      </c>
    </row>
    <row r="18" spans="2:3">
      <c r="B18" s="12" t="str">
        <f>'Общий список'!D11</f>
        <v>Меркель Владимир Андреевич</v>
      </c>
      <c r="C18" s="9">
        <f>'Общий список'!C11</f>
        <v>1</v>
      </c>
    </row>
    <row r="19" spans="2:3">
      <c r="B19" s="12" t="str">
        <f>'Общий список'!D14</f>
        <v>Новоселов Андрей Андреевич</v>
      </c>
      <c r="C19" s="9">
        <f>'Общий список'!C14</f>
        <v>1</v>
      </c>
    </row>
    <row r="20" spans="2:3">
      <c r="B20" s="12" t="str">
        <f>'Общий список'!D15</f>
        <v>Полтораков Владислав Алексеевич</v>
      </c>
      <c r="C20" s="9">
        <f>'Общий список'!C15</f>
        <v>1</v>
      </c>
    </row>
    <row r="21" spans="2:3" ht="15.75" thickBot="1">
      <c r="B21" s="13" t="str">
        <f>'Общий список'!D27</f>
        <v>Карпунькин Максим Андреевич</v>
      </c>
      <c r="C21" s="10" t="str">
        <f>'Общий список'!C27</f>
        <v>x</v>
      </c>
    </row>
    <row r="22" spans="2:3" ht="16.5" thickTop="1" thickBot="1"/>
    <row r="23" spans="2:3" ht="16.5" thickTop="1" thickBot="1">
      <c r="B23" s="14" t="s">
        <v>92</v>
      </c>
      <c r="C23" s="15" t="str">
        <f>CONCATENATE( COUNTIF(C24:C27,"&gt;0"), " из ", COUNT(C24:C27))</f>
        <v>3 из 3</v>
      </c>
    </row>
    <row r="24" spans="2:3" ht="15.75" thickTop="1">
      <c r="B24" s="11" t="str">
        <f>'Общий список'!D5</f>
        <v>Дубков Вадим Вадимович</v>
      </c>
      <c r="C24" s="8">
        <f>'Общий список'!C5</f>
        <v>2</v>
      </c>
    </row>
    <row r="25" spans="2:3">
      <c r="B25" s="12" t="str">
        <f>'Общий список'!D16</f>
        <v xml:space="preserve">Сумбаев Иван Алексеевич </v>
      </c>
      <c r="C25" s="9">
        <f>'Общий список'!C16</f>
        <v>2</v>
      </c>
    </row>
    <row r="26" spans="2:3">
      <c r="B26" s="12" t="str">
        <f>'Общий список'!D22</f>
        <v>Гончаренко Алексей Андреевич</v>
      </c>
      <c r="C26" s="9">
        <f>'Общий список'!C22</f>
        <v>1</v>
      </c>
    </row>
    <row r="27" spans="2:3" ht="15.75" thickBot="1">
      <c r="B27" s="13" t="str">
        <f>'Общий список'!D24</f>
        <v>Гутов Сергей Сергеевич</v>
      </c>
      <c r="C27" s="10" t="str">
        <f>'Общий список'!C24</f>
        <v>х</v>
      </c>
    </row>
    <row r="28" spans="2:3" ht="16.5" thickTop="1" thickBot="1"/>
    <row r="29" spans="2:3" ht="16.5" thickTop="1" thickBot="1">
      <c r="B29" s="14" t="s">
        <v>93</v>
      </c>
      <c r="C29" s="15" t="str">
        <f>CONCATENATE( COUNTIF(C30:C31,"&gt;0"), " из ", COUNT(C30:C31))</f>
        <v>2 из 2</v>
      </c>
    </row>
    <row r="30" spans="2:3" ht="15.75" thickTop="1">
      <c r="B30" s="11" t="str">
        <f>'Общий список'!D7</f>
        <v xml:space="preserve">Иост Алексей Викторович </v>
      </c>
      <c r="C30" s="8">
        <f>'Общий список'!C7</f>
        <v>2</v>
      </c>
    </row>
    <row r="31" spans="2:3" ht="15.75" thickBot="1">
      <c r="B31" s="13" t="str">
        <f>'Общий список'!D18</f>
        <v xml:space="preserve">Щанкина Лиана Юрьевна </v>
      </c>
      <c r="C31" s="10">
        <f>'Общий список'!C18</f>
        <v>2</v>
      </c>
    </row>
    <row r="32" spans="2:3" ht="16.5" thickTop="1" thickBot="1"/>
    <row r="33" spans="2:3" ht="16.5" thickTop="1" thickBot="1">
      <c r="B33" s="14" t="s">
        <v>94</v>
      </c>
      <c r="C33" s="15" t="str">
        <f>CONCATENATE( COUNTIF(C34:C35,"&gt;0"), " из ", COUNT(C34:C35))</f>
        <v>2 из 2</v>
      </c>
    </row>
    <row r="34" spans="2:3" ht="15.75" thickTop="1">
      <c r="B34" s="11" t="str">
        <f>'Общий список'!D12</f>
        <v>Мошкина Алена Дмитриевна</v>
      </c>
      <c r="C34" s="8">
        <f>'Общий список'!C11</f>
        <v>1</v>
      </c>
    </row>
    <row r="35" spans="2:3" ht="15.75" thickBot="1">
      <c r="B35" s="13" t="str">
        <f>'Общий список'!D13</f>
        <v>Нестёркина Анастасия Алексеевна</v>
      </c>
      <c r="C35" s="10">
        <f>'Общий список'!C22</f>
        <v>1</v>
      </c>
    </row>
    <row r="36" spans="2:3" ht="15.75" thickTop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 список</vt:lpstr>
      <vt:lpstr>Поток 1</vt:lpstr>
      <vt:lpstr>Поток 2</vt:lpstr>
      <vt:lpstr>По руководителям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admin</cp:lastModifiedBy>
  <dcterms:created xsi:type="dcterms:W3CDTF">2018-06-05T20:50:16Z</dcterms:created>
  <dcterms:modified xsi:type="dcterms:W3CDTF">2018-06-17T20:48:39Z</dcterms:modified>
</cp:coreProperties>
</file>